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id Only" sheetId="1" r:id="rId4"/>
    <sheet state="visible" name="Paid + Organic" sheetId="2" r:id="rId5"/>
  </sheets>
  <definedNames/>
  <calcPr/>
</workbook>
</file>

<file path=xl/sharedStrings.xml><?xml version="1.0" encoding="utf-8"?>
<sst xmlns="http://schemas.openxmlformats.org/spreadsheetml/2006/main" count="134" uniqueCount="42">
  <si>
    <t>CAC &amp; CPA Calculator</t>
  </si>
  <si>
    <t>Paid marketing only</t>
  </si>
  <si>
    <t>www.sharpsheets.io</t>
  </si>
  <si>
    <t>Assumptions</t>
  </si>
  <si>
    <t>Average Order Value</t>
  </si>
  <si>
    <t>[USD]</t>
  </si>
  <si>
    <t>per order</t>
  </si>
  <si>
    <t>Unit costs</t>
  </si>
  <si>
    <t>Payment processing fees</t>
  </si>
  <si>
    <t>[%]</t>
  </si>
  <si>
    <t>of revenues</t>
  </si>
  <si>
    <t>Fulfillment costs per order</t>
  </si>
  <si>
    <t>Conversion rate (paid)</t>
  </si>
  <si>
    <t>Average cost-per-click (CPC)</t>
  </si>
  <si>
    <t>Orders</t>
  </si>
  <si>
    <t>Paid Marketing Budget</t>
  </si>
  <si>
    <t>Clicks</t>
  </si>
  <si>
    <t>[#]</t>
  </si>
  <si>
    <t>Total Orders</t>
  </si>
  <si>
    <t>Profit-and-Loss</t>
  </si>
  <si>
    <t>Revenue</t>
  </si>
  <si>
    <t>COGS</t>
  </si>
  <si>
    <t>Gross Profit (PC1)</t>
  </si>
  <si>
    <t>Fulfillment costs</t>
  </si>
  <si>
    <t>PC2</t>
  </si>
  <si>
    <t>Paid Marketing</t>
  </si>
  <si>
    <t>Marketing salaries</t>
  </si>
  <si>
    <t>Net Margin</t>
  </si>
  <si>
    <t>CAC &amp; CPA</t>
  </si>
  <si>
    <t>CPA</t>
  </si>
  <si>
    <t>CAC</t>
  </si>
  <si>
    <t>Maximum CPA &amp; CAC</t>
  </si>
  <si>
    <t>PC2 per order = Maximum CAC</t>
  </si>
  <si>
    <t>PC2 incl. Salaries</t>
  </si>
  <si>
    <t>Maximum CPA</t>
  </si>
  <si>
    <t>Maximum CPC</t>
  </si>
  <si>
    <t>Paid marketing + Organic</t>
  </si>
  <si>
    <t>Conversion rate (organic)</t>
  </si>
  <si>
    <t>Clicks (paid)</t>
  </si>
  <si>
    <t>Orders (paid)</t>
  </si>
  <si>
    <t>Clicks (organic)</t>
  </si>
  <si>
    <t>Orders (organic)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</si>
</sst>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;(#,##0);-"/>
    <numFmt numFmtId="165" formatCode="#,##0.0;(#,##0.0);-"/>
    <numFmt numFmtId="166" formatCode="0.0%"/>
    <numFmt numFmtId="167" formatCode="0.0"/>
  </numFmts>
  <fonts count="19">
    <font>
      <sz val="10.0"/>
      <color rgb="FF000000"/>
      <name val="Arial"/>
    </font>
    <font>
      <b/>
      <sz val="18.0"/>
    </font>
    <font>
      <color theme="1"/>
      <name val="Arial"/>
    </font>
    <font>
      <b/>
      <color rgb="FFFFFFFF"/>
    </font>
    <font>
      <color rgb="FFFFFFFF"/>
    </font>
    <font>
      <u/>
      <color rgb="FF1155CC"/>
    </font>
    <font/>
    <font>
      <color rgb="FF0000FF"/>
    </font>
    <font>
      <i/>
    </font>
    <font>
      <i/>
      <color theme="1"/>
      <name val="Arial"/>
    </font>
    <font>
      <color rgb="FF0000FF"/>
      <name val="Arial"/>
    </font>
    <font>
      <color rgb="FF000000"/>
      <name val="Arial"/>
    </font>
    <font>
      <b/>
    </font>
    <font>
      <b/>
      <color rgb="FF000000"/>
      <name val="Arial"/>
    </font>
    <font>
      <b/>
      <color theme="1"/>
      <name val="Arial"/>
    </font>
    <font>
      <color rgb="FFFFFFFF"/>
      <name val="Arial"/>
    </font>
    <font>
      <b/>
      <sz val="18.0"/>
      <color theme="1"/>
      <name val="Arial"/>
    </font>
    <font>
      <b/>
      <color rgb="FFFFFFFF"/>
      <name val="Arial"/>
    </font>
    <font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FF2CC"/>
        <bgColor rgb="FFFFF2CC"/>
      </patternFill>
    </fill>
  </fills>
  <borders count="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readingOrder="0"/>
    </xf>
    <xf borderId="0" fillId="0" fontId="4" numFmtId="164" xfId="0" applyAlignment="1" applyFont="1" applyNumberFormat="1">
      <alignment horizontal="center" readingOrder="0"/>
    </xf>
    <xf borderId="0" fillId="0" fontId="4" numFmtId="164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4" numFmtId="164" xfId="0" applyAlignment="1" applyFont="1" applyNumberFormat="1">
      <alignment horizontal="center" readingOrder="0"/>
    </xf>
    <xf borderId="0" fillId="2" fontId="4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1" fillId="3" fontId="7" numFmtId="165" xfId="0" applyAlignment="1" applyBorder="1" applyFill="1" applyFont="1" applyNumberFormat="1">
      <alignment readingOrder="0"/>
    </xf>
    <xf borderId="0" fillId="0" fontId="8" numFmtId="0" xfId="0" applyAlignment="1" applyFont="1">
      <alignment readingOrder="0"/>
    </xf>
    <xf borderId="0" fillId="0" fontId="6" numFmtId="0" xfId="0" applyAlignment="1" applyFont="1">
      <alignment readingOrder="0"/>
    </xf>
    <xf borderId="1" fillId="3" fontId="7" numFmtId="166" xfId="0" applyAlignment="1" applyBorder="1" applyFont="1" applyNumberFormat="1">
      <alignment readingOrder="0"/>
    </xf>
    <xf borderId="0" fillId="0" fontId="9" numFmtId="0" xfId="0" applyAlignment="1" applyFont="1">
      <alignment readingOrder="0"/>
    </xf>
    <xf borderId="1" fillId="3" fontId="10" numFmtId="164" xfId="0" applyAlignment="1" applyBorder="1" applyFont="1" applyNumberFormat="1">
      <alignment readingOrder="0"/>
    </xf>
    <xf borderId="1" fillId="0" fontId="11" numFmtId="164" xfId="0" applyAlignment="1" applyBorder="1" applyFont="1" applyNumberFormat="1">
      <alignment readingOrder="0"/>
    </xf>
    <xf borderId="0" fillId="0" fontId="12" numFmtId="0" xfId="0" applyAlignment="1" applyFont="1">
      <alignment readingOrder="0"/>
    </xf>
    <xf borderId="0" fillId="0" fontId="12" numFmtId="0" xfId="0" applyAlignment="1" applyFont="1">
      <alignment horizontal="center" readingOrder="0"/>
    </xf>
    <xf borderId="1" fillId="0" fontId="13" numFmtId="164" xfId="0" applyAlignment="1" applyBorder="1" applyFont="1" applyNumberFormat="1">
      <alignment readingOrder="0"/>
    </xf>
    <xf borderId="0" fillId="0" fontId="14" numFmtId="0" xfId="0" applyAlignment="1" applyFont="1">
      <alignment readingOrder="0"/>
    </xf>
    <xf borderId="0" fillId="0" fontId="14" numFmtId="0" xfId="0" applyAlignment="1" applyFont="1">
      <alignment horizontal="center" readingOrder="0"/>
    </xf>
    <xf borderId="0" fillId="0" fontId="13" numFmtId="164" xfId="0" applyAlignment="1" applyFont="1" applyNumberFormat="1">
      <alignment readingOrder="0"/>
    </xf>
    <xf borderId="0" fillId="0" fontId="14" numFmtId="164" xfId="0" applyFont="1" applyNumberFormat="1"/>
    <xf borderId="0" fillId="0" fontId="2" numFmtId="164" xfId="0" applyFont="1" applyNumberFormat="1"/>
    <xf borderId="1" fillId="3" fontId="7" numFmtId="164" xfId="0" applyAlignment="1" applyBorder="1" applyFont="1" applyNumberFormat="1">
      <alignment readingOrder="0"/>
    </xf>
    <xf borderId="0" fillId="0" fontId="6" numFmtId="165" xfId="0" applyFont="1" applyNumberFormat="1"/>
    <xf borderId="0" fillId="0" fontId="14" numFmtId="165" xfId="0" applyFont="1" applyNumberFormat="1"/>
    <xf borderId="0" fillId="2" fontId="15" numFmtId="164" xfId="0" applyAlignment="1" applyFont="1" applyNumberFormat="1">
      <alignment readingOrder="0"/>
    </xf>
    <xf borderId="0" fillId="0" fontId="14" numFmtId="167" xfId="0" applyFont="1" applyNumberFormat="1"/>
    <xf borderId="0" fillId="0" fontId="2" numFmtId="0" xfId="0" applyFont="1"/>
    <xf borderId="0" fillId="0" fontId="2" numFmtId="0" xfId="0" applyAlignment="1" applyFont="1">
      <alignment horizontal="center" readingOrder="0"/>
    </xf>
    <xf borderId="0" fillId="0" fontId="16" numFmtId="0" xfId="0" applyAlignment="1" applyFont="1">
      <alignment readingOrder="0"/>
    </xf>
    <xf borderId="0" fillId="0" fontId="16" numFmtId="0" xfId="0" applyAlignment="1" applyFont="1">
      <alignment horizontal="center"/>
    </xf>
    <xf borderId="0" fillId="0" fontId="16" numFmtId="0" xfId="0" applyFont="1"/>
    <xf borderId="0" fillId="0" fontId="6" numFmtId="0" xfId="0" applyAlignment="1" applyFont="1">
      <alignment horizontal="center"/>
    </xf>
    <xf borderId="0" fillId="2" fontId="17" numFmtId="0" xfId="0" applyAlignment="1" applyFont="1">
      <alignment readingOrder="0"/>
    </xf>
    <xf borderId="1" fillId="3" fontId="10" numFmtId="165" xfId="0" applyAlignment="1" applyBorder="1" applyFont="1" applyNumberFormat="1">
      <alignment readingOrder="0"/>
    </xf>
    <xf borderId="1" fillId="3" fontId="10" numFmtId="166" xfId="0" applyAlignment="1" applyBorder="1" applyFont="1" applyNumberFormat="1">
      <alignment readingOrder="0"/>
    </xf>
    <xf borderId="0" fillId="0" fontId="14" numFmtId="0" xfId="0" applyFont="1"/>
    <xf borderId="0" fillId="0" fontId="11" numFmtId="164" xfId="0" applyAlignment="1" applyFont="1" applyNumberFormat="1">
      <alignment readingOrder="0"/>
    </xf>
    <xf borderId="0" fillId="0" fontId="18" numFmtId="164" xfId="0" applyAlignment="1" applyFont="1" applyNumberFormat="1">
      <alignment readingOrder="0"/>
    </xf>
    <xf borderId="0" fillId="0" fontId="2" numFmtId="165" xfId="0" applyFont="1" applyNumberFormat="1"/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952500</xdr:colOff>
      <xdr:row>0</xdr:row>
      <xdr:rowOff>0</xdr:rowOff>
    </xdr:from>
    <xdr:ext cx="2390775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942975</xdr:colOff>
      <xdr:row>0</xdr:row>
      <xdr:rowOff>28575</xdr:rowOff>
    </xdr:from>
    <xdr:ext cx="2390775" cy="561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harpsheets.io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sharpsheets.io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43"/>
    <col customWidth="1" min="2" max="2" width="11.57"/>
  </cols>
  <sheetData>
    <row r="1">
      <c r="A1" s="1" t="s">
        <v>0</v>
      </c>
      <c r="B1" s="2"/>
      <c r="C1" s="3"/>
      <c r="D1" s="3"/>
      <c r="E1" s="3"/>
      <c r="F1" s="3"/>
      <c r="G1" s="3"/>
    </row>
    <row r="2">
      <c r="A2" s="1" t="s">
        <v>1</v>
      </c>
      <c r="B2" s="4"/>
    </row>
    <row r="3">
      <c r="A3" s="5"/>
      <c r="B3" s="6"/>
      <c r="C3" s="7"/>
      <c r="D3" s="7"/>
      <c r="E3" s="8" t="s">
        <v>2</v>
      </c>
      <c r="F3" s="7"/>
      <c r="G3" s="7"/>
    </row>
    <row r="4">
      <c r="A4" s="5"/>
      <c r="B4" s="6"/>
      <c r="C4" s="7"/>
      <c r="D4" s="7"/>
      <c r="E4" s="7"/>
      <c r="F4" s="7"/>
      <c r="G4" s="7"/>
    </row>
    <row r="5">
      <c r="A5" s="9" t="s">
        <v>3</v>
      </c>
      <c r="B5" s="10"/>
      <c r="C5" s="11"/>
      <c r="D5" s="11"/>
      <c r="E5" s="11"/>
      <c r="F5" s="11"/>
      <c r="G5" s="11"/>
    </row>
    <row r="6">
      <c r="B6" s="4"/>
    </row>
    <row r="7">
      <c r="A7" s="12" t="s">
        <v>4</v>
      </c>
      <c r="B7" s="13" t="s">
        <v>5</v>
      </c>
      <c r="C7" s="14">
        <v>150.0</v>
      </c>
      <c r="D7" s="15" t="s">
        <v>6</v>
      </c>
    </row>
    <row r="8">
      <c r="A8" s="16" t="s">
        <v>7</v>
      </c>
      <c r="B8" s="13" t="s">
        <v>5</v>
      </c>
      <c r="C8" s="14">
        <v>50.0</v>
      </c>
      <c r="D8" s="15" t="s">
        <v>6</v>
      </c>
    </row>
    <row r="9">
      <c r="A9" s="12" t="s">
        <v>8</v>
      </c>
      <c r="B9" s="13" t="s">
        <v>9</v>
      </c>
      <c r="C9" s="17">
        <v>0.02</v>
      </c>
      <c r="D9" s="15" t="s">
        <v>10</v>
      </c>
    </row>
    <row r="10">
      <c r="A10" s="16" t="s">
        <v>11</v>
      </c>
      <c r="B10" s="13" t="s">
        <v>5</v>
      </c>
      <c r="C10" s="14">
        <v>10.0</v>
      </c>
      <c r="D10" s="18" t="s">
        <v>6</v>
      </c>
    </row>
    <row r="11">
      <c r="A11" s="16" t="s">
        <v>12</v>
      </c>
      <c r="B11" s="13" t="s">
        <v>9</v>
      </c>
      <c r="C11" s="17">
        <v>0.02</v>
      </c>
      <c r="D11" s="15"/>
    </row>
    <row r="12">
      <c r="A12" s="16" t="s">
        <v>13</v>
      </c>
      <c r="B12" s="13" t="s">
        <v>5</v>
      </c>
      <c r="C12" s="14">
        <v>1.5</v>
      </c>
      <c r="D12" s="15"/>
    </row>
    <row r="13">
      <c r="B13" s="4"/>
    </row>
    <row r="14">
      <c r="A14" s="9" t="s">
        <v>14</v>
      </c>
      <c r="B14" s="10"/>
      <c r="C14" s="11"/>
      <c r="D14" s="11"/>
      <c r="E14" s="11"/>
      <c r="F14" s="11"/>
      <c r="G14" s="11"/>
    </row>
    <row r="15">
      <c r="B15" s="4"/>
    </row>
    <row r="16">
      <c r="A16" s="16" t="s">
        <v>15</v>
      </c>
      <c r="B16" s="13" t="s">
        <v>5</v>
      </c>
      <c r="C16" s="19">
        <v>10000.0</v>
      </c>
      <c r="D16" s="19">
        <f t="shared" ref="D16:G16" si="1">C16+10000</f>
        <v>20000</v>
      </c>
      <c r="E16" s="19">
        <f t="shared" si="1"/>
        <v>30000</v>
      </c>
      <c r="F16" s="19">
        <f t="shared" si="1"/>
        <v>40000</v>
      </c>
      <c r="G16" s="19">
        <f t="shared" si="1"/>
        <v>50000</v>
      </c>
    </row>
    <row r="17">
      <c r="A17" s="16" t="s">
        <v>16</v>
      </c>
      <c r="B17" s="13" t="s">
        <v>17</v>
      </c>
      <c r="C17" s="20">
        <f t="shared" ref="C17:G17" si="2">C16/$C12</f>
        <v>6666.666667</v>
      </c>
      <c r="D17" s="20">
        <f t="shared" si="2"/>
        <v>13333.33333</v>
      </c>
      <c r="E17" s="20">
        <f t="shared" si="2"/>
        <v>20000</v>
      </c>
      <c r="F17" s="20">
        <f t="shared" si="2"/>
        <v>26666.66667</v>
      </c>
      <c r="G17" s="20">
        <f t="shared" si="2"/>
        <v>33333.33333</v>
      </c>
    </row>
    <row r="18">
      <c r="A18" s="21" t="s">
        <v>18</v>
      </c>
      <c r="B18" s="22" t="s">
        <v>17</v>
      </c>
      <c r="C18" s="23">
        <f t="shared" ref="C18:G18" si="3">C17*$C11</f>
        <v>133.3333333</v>
      </c>
      <c r="D18" s="23">
        <f t="shared" si="3"/>
        <v>266.6666667</v>
      </c>
      <c r="E18" s="23">
        <f t="shared" si="3"/>
        <v>400</v>
      </c>
      <c r="F18" s="23">
        <f t="shared" si="3"/>
        <v>533.3333333</v>
      </c>
      <c r="G18" s="23">
        <f t="shared" si="3"/>
        <v>666.6666667</v>
      </c>
    </row>
    <row r="19">
      <c r="B19" s="4"/>
    </row>
    <row r="20">
      <c r="A20" s="9" t="s">
        <v>19</v>
      </c>
      <c r="B20" s="10"/>
      <c r="C20" s="11"/>
      <c r="D20" s="11"/>
      <c r="E20" s="11"/>
      <c r="F20" s="11"/>
      <c r="G20" s="11"/>
    </row>
    <row r="21">
      <c r="A21" s="24"/>
      <c r="B21" s="25"/>
      <c r="C21" s="26"/>
      <c r="D21" s="26"/>
      <c r="E21" s="26"/>
      <c r="F21" s="26"/>
      <c r="G21" s="26"/>
    </row>
    <row r="22">
      <c r="A22" s="21" t="s">
        <v>20</v>
      </c>
      <c r="B22" s="22" t="s">
        <v>5</v>
      </c>
      <c r="C22" s="23">
        <f t="shared" ref="C22:G22" si="4">$C$7*C$18</f>
        <v>20000</v>
      </c>
      <c r="D22" s="23">
        <f t="shared" si="4"/>
        <v>40000</v>
      </c>
      <c r="E22" s="23">
        <f t="shared" si="4"/>
        <v>60000</v>
      </c>
      <c r="F22" s="23">
        <f t="shared" si="4"/>
        <v>80000</v>
      </c>
      <c r="G22" s="23">
        <f t="shared" si="4"/>
        <v>100000</v>
      </c>
    </row>
    <row r="23">
      <c r="A23" s="12" t="s">
        <v>21</v>
      </c>
      <c r="B23" s="13" t="s">
        <v>5</v>
      </c>
      <c r="C23" s="20">
        <f t="shared" ref="C23:G23" si="5">-$C8*C18</f>
        <v>-6666.666667</v>
      </c>
      <c r="D23" s="20">
        <f t="shared" si="5"/>
        <v>-13333.33333</v>
      </c>
      <c r="E23" s="20">
        <f t="shared" si="5"/>
        <v>-20000</v>
      </c>
      <c r="F23" s="20">
        <f t="shared" si="5"/>
        <v>-26666.66667</v>
      </c>
      <c r="G23" s="20">
        <f t="shared" si="5"/>
        <v>-33333.33333</v>
      </c>
    </row>
    <row r="24">
      <c r="A24" s="12" t="s">
        <v>8</v>
      </c>
      <c r="B24" s="13" t="s">
        <v>5</v>
      </c>
      <c r="C24" s="20">
        <f>-$C22*C9</f>
        <v>-400</v>
      </c>
      <c r="D24" s="20">
        <f t="shared" ref="D24:G24" si="6">-D22*$C9</f>
        <v>-800</v>
      </c>
      <c r="E24" s="20">
        <f t="shared" si="6"/>
        <v>-1200</v>
      </c>
      <c r="F24" s="20">
        <f t="shared" si="6"/>
        <v>-1600</v>
      </c>
      <c r="G24" s="20">
        <f t="shared" si="6"/>
        <v>-2000</v>
      </c>
    </row>
    <row r="25">
      <c r="A25" s="21" t="s">
        <v>22</v>
      </c>
      <c r="B25" s="22" t="s">
        <v>5</v>
      </c>
      <c r="C25" s="27">
        <f t="shared" ref="C25:G25" si="7">sum(C22:C24)</f>
        <v>12933.33333</v>
      </c>
      <c r="D25" s="27">
        <f t="shared" si="7"/>
        <v>25866.66667</v>
      </c>
      <c r="E25" s="27">
        <f t="shared" si="7"/>
        <v>38800</v>
      </c>
      <c r="F25" s="27">
        <f t="shared" si="7"/>
        <v>51733.33333</v>
      </c>
      <c r="G25" s="27">
        <f t="shared" si="7"/>
        <v>64666.66667</v>
      </c>
    </row>
    <row r="26">
      <c r="A26" s="12" t="s">
        <v>23</v>
      </c>
      <c r="B26" s="13" t="s">
        <v>5</v>
      </c>
      <c r="C26" s="20">
        <f t="shared" ref="C26:G26" si="8">-$C10*C18</f>
        <v>-1333.333333</v>
      </c>
      <c r="D26" s="20">
        <f t="shared" si="8"/>
        <v>-2666.666667</v>
      </c>
      <c r="E26" s="20">
        <f t="shared" si="8"/>
        <v>-4000</v>
      </c>
      <c r="F26" s="20">
        <f t="shared" si="8"/>
        <v>-5333.333333</v>
      </c>
      <c r="G26" s="20">
        <f t="shared" si="8"/>
        <v>-6666.666667</v>
      </c>
    </row>
    <row r="27">
      <c r="A27" s="21" t="s">
        <v>24</v>
      </c>
      <c r="B27" s="22" t="s">
        <v>5</v>
      </c>
      <c r="C27" s="27">
        <f t="shared" ref="C27:G27" si="9">sum(C25:C26)</f>
        <v>11600</v>
      </c>
      <c r="D27" s="27">
        <f t="shared" si="9"/>
        <v>23200</v>
      </c>
      <c r="E27" s="27">
        <f t="shared" si="9"/>
        <v>34800</v>
      </c>
      <c r="F27" s="27">
        <f t="shared" si="9"/>
        <v>46400</v>
      </c>
      <c r="G27" s="27">
        <f t="shared" si="9"/>
        <v>58000</v>
      </c>
    </row>
    <row r="28">
      <c r="A28" s="16" t="s">
        <v>25</v>
      </c>
      <c r="B28" s="13" t="s">
        <v>5</v>
      </c>
      <c r="C28" s="28">
        <f t="shared" ref="C28:G28" si="10">-C16</f>
        <v>-10000</v>
      </c>
      <c r="D28" s="28">
        <f t="shared" si="10"/>
        <v>-20000</v>
      </c>
      <c r="E28" s="28">
        <f t="shared" si="10"/>
        <v>-30000</v>
      </c>
      <c r="F28" s="28">
        <f t="shared" si="10"/>
        <v>-40000</v>
      </c>
      <c r="G28" s="28">
        <f t="shared" si="10"/>
        <v>-50000</v>
      </c>
    </row>
    <row r="29">
      <c r="A29" s="16" t="s">
        <v>26</v>
      </c>
      <c r="B29" s="13" t="s">
        <v>5</v>
      </c>
      <c r="C29" s="29">
        <v>-5000.0</v>
      </c>
      <c r="D29" s="29">
        <v>-5000.0</v>
      </c>
      <c r="E29" s="29">
        <v>-5000.0</v>
      </c>
      <c r="F29" s="29">
        <v>-5000.0</v>
      </c>
      <c r="G29" s="29">
        <v>-5000.0</v>
      </c>
    </row>
    <row r="30">
      <c r="A30" s="21" t="s">
        <v>27</v>
      </c>
      <c r="B30" s="22" t="s">
        <v>5</v>
      </c>
      <c r="C30" s="27">
        <f t="shared" ref="C30:G30" si="11">sum(C27:C29)</f>
        <v>-3400</v>
      </c>
      <c r="D30" s="27">
        <f t="shared" si="11"/>
        <v>-1800</v>
      </c>
      <c r="E30" s="27">
        <f t="shared" si="11"/>
        <v>-200</v>
      </c>
      <c r="F30" s="27">
        <f t="shared" si="11"/>
        <v>1400</v>
      </c>
      <c r="G30" s="27">
        <f t="shared" si="11"/>
        <v>3000</v>
      </c>
    </row>
    <row r="31">
      <c r="B31" s="4"/>
    </row>
    <row r="32">
      <c r="A32" s="9" t="s">
        <v>28</v>
      </c>
      <c r="B32" s="10"/>
      <c r="C32" s="11"/>
      <c r="D32" s="11"/>
      <c r="E32" s="11"/>
      <c r="F32" s="11"/>
      <c r="G32" s="11"/>
    </row>
    <row r="33">
      <c r="A33" s="16"/>
      <c r="B33" s="13"/>
      <c r="C33" s="30"/>
      <c r="D33" s="30"/>
      <c r="E33" s="30"/>
      <c r="F33" s="30"/>
      <c r="G33" s="30"/>
    </row>
    <row r="34">
      <c r="A34" s="21" t="s">
        <v>29</v>
      </c>
      <c r="B34" s="22" t="s">
        <v>5</v>
      </c>
      <c r="C34" s="31">
        <f t="shared" ref="C34:G34" si="12">C16/C18</f>
        <v>75</v>
      </c>
      <c r="D34" s="31">
        <f t="shared" si="12"/>
        <v>75</v>
      </c>
      <c r="E34" s="31">
        <f t="shared" si="12"/>
        <v>75</v>
      </c>
      <c r="F34" s="31">
        <f t="shared" si="12"/>
        <v>75</v>
      </c>
      <c r="G34" s="31">
        <f t="shared" si="12"/>
        <v>75</v>
      </c>
    </row>
    <row r="35">
      <c r="A35" s="21" t="s">
        <v>30</v>
      </c>
      <c r="B35" s="22" t="s">
        <v>5</v>
      </c>
      <c r="C35" s="31">
        <f t="shared" ref="C35:G35" si="13">sum(C16,-C29)/C18</f>
        <v>112.5</v>
      </c>
      <c r="D35" s="31">
        <f t="shared" si="13"/>
        <v>93.75</v>
      </c>
      <c r="E35" s="31">
        <f t="shared" si="13"/>
        <v>87.5</v>
      </c>
      <c r="F35" s="31">
        <f t="shared" si="13"/>
        <v>84.375</v>
      </c>
      <c r="G35" s="31">
        <f t="shared" si="13"/>
        <v>82.5</v>
      </c>
    </row>
    <row r="36">
      <c r="B36" s="4"/>
    </row>
    <row r="37">
      <c r="A37" s="9" t="s">
        <v>31</v>
      </c>
      <c r="B37" s="10"/>
      <c r="C37" s="32"/>
      <c r="D37" s="32"/>
      <c r="E37" s="32"/>
      <c r="F37" s="32"/>
      <c r="G37" s="32"/>
    </row>
    <row r="38">
      <c r="B38" s="4"/>
    </row>
    <row r="39">
      <c r="A39" s="21" t="s">
        <v>32</v>
      </c>
      <c r="B39" s="22" t="s">
        <v>5</v>
      </c>
      <c r="C39" s="33">
        <f t="shared" ref="C39:G39" si="14">C27/C18</f>
        <v>87</v>
      </c>
      <c r="D39" s="33">
        <f t="shared" si="14"/>
        <v>87</v>
      </c>
      <c r="E39" s="33">
        <f t="shared" si="14"/>
        <v>87</v>
      </c>
      <c r="F39" s="33">
        <f t="shared" si="14"/>
        <v>87</v>
      </c>
      <c r="G39" s="33">
        <f t="shared" si="14"/>
        <v>87</v>
      </c>
    </row>
    <row r="41">
      <c r="A41" s="16" t="s">
        <v>24</v>
      </c>
      <c r="B41" s="13" t="s">
        <v>5</v>
      </c>
      <c r="C41" s="28">
        <f t="shared" ref="C41:G41" si="15">C27</f>
        <v>11600</v>
      </c>
      <c r="D41" s="28">
        <f t="shared" si="15"/>
        <v>23200</v>
      </c>
      <c r="E41" s="28">
        <f t="shared" si="15"/>
        <v>34800</v>
      </c>
      <c r="F41" s="28">
        <f t="shared" si="15"/>
        <v>46400</v>
      </c>
      <c r="G41" s="28">
        <f t="shared" si="15"/>
        <v>58000</v>
      </c>
    </row>
    <row r="42">
      <c r="A42" s="34" t="str">
        <f>A29</f>
        <v>Marketing salaries</v>
      </c>
      <c r="B42" s="35" t="s">
        <v>5</v>
      </c>
      <c r="C42" s="28">
        <f t="shared" ref="C42:G42" si="16">C29</f>
        <v>-5000</v>
      </c>
      <c r="D42" s="28">
        <f t="shared" si="16"/>
        <v>-5000</v>
      </c>
      <c r="E42" s="28">
        <f t="shared" si="16"/>
        <v>-5000</v>
      </c>
      <c r="F42" s="28">
        <f t="shared" si="16"/>
        <v>-5000</v>
      </c>
      <c r="G42" s="28">
        <f t="shared" si="16"/>
        <v>-5000</v>
      </c>
    </row>
    <row r="43">
      <c r="A43" s="16" t="s">
        <v>33</v>
      </c>
      <c r="B43" s="13" t="s">
        <v>5</v>
      </c>
      <c r="C43" s="28">
        <f t="shared" ref="C43:G43" si="17">C41+C42</f>
        <v>6600</v>
      </c>
      <c r="D43" s="28">
        <f t="shared" si="17"/>
        <v>18200</v>
      </c>
      <c r="E43" s="28">
        <f t="shared" si="17"/>
        <v>29800</v>
      </c>
      <c r="F43" s="28">
        <f t="shared" si="17"/>
        <v>41400</v>
      </c>
      <c r="G43" s="28">
        <f t="shared" si="17"/>
        <v>53000</v>
      </c>
    </row>
    <row r="44">
      <c r="A44" s="21" t="s">
        <v>34</v>
      </c>
      <c r="B44" s="22" t="s">
        <v>5</v>
      </c>
      <c r="C44" s="33">
        <f t="shared" ref="C44:G44" si="18">C43/C18</f>
        <v>49.5</v>
      </c>
      <c r="D44" s="33">
        <f t="shared" si="18"/>
        <v>68.25</v>
      </c>
      <c r="E44" s="33">
        <f t="shared" si="18"/>
        <v>74.5</v>
      </c>
      <c r="F44" s="33">
        <f t="shared" si="18"/>
        <v>77.625</v>
      </c>
      <c r="G44" s="33">
        <f t="shared" si="18"/>
        <v>79.5</v>
      </c>
    </row>
    <row r="45">
      <c r="B45" s="4"/>
    </row>
    <row r="46">
      <c r="A46" s="21" t="s">
        <v>35</v>
      </c>
      <c r="B46" s="22" t="s">
        <v>5</v>
      </c>
      <c r="C46" s="33">
        <f t="shared" ref="C46:G46" si="19">C44*$C11</f>
        <v>0.99</v>
      </c>
      <c r="D46" s="33">
        <f t="shared" si="19"/>
        <v>1.365</v>
      </c>
      <c r="E46" s="33">
        <f t="shared" si="19"/>
        <v>1.49</v>
      </c>
      <c r="F46" s="33">
        <f t="shared" si="19"/>
        <v>1.5525</v>
      </c>
      <c r="G46" s="33">
        <f t="shared" si="19"/>
        <v>1.59</v>
      </c>
    </row>
    <row r="47">
      <c r="B47" s="4"/>
    </row>
  </sheetData>
  <hyperlinks>
    <hyperlink r:id="rId1" ref="E3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71"/>
    <col customWidth="1" min="2" max="2" width="33.14"/>
    <col customWidth="1" min="3" max="3" width="11.57"/>
    <col customWidth="1" min="9" max="9" width="3.86"/>
  </cols>
  <sheetData>
    <row r="1">
      <c r="A1" s="36"/>
      <c r="B1" s="1" t="s">
        <v>0</v>
      </c>
      <c r="C1" s="37"/>
      <c r="D1" s="38"/>
      <c r="E1" s="38"/>
      <c r="F1" s="38"/>
      <c r="G1" s="38"/>
      <c r="H1" s="38"/>
      <c r="I1" s="38"/>
    </row>
    <row r="2">
      <c r="A2" s="36"/>
      <c r="B2" s="1" t="s">
        <v>36</v>
      </c>
      <c r="C2" s="39"/>
    </row>
    <row r="3">
      <c r="C3" s="4"/>
      <c r="F3" s="8" t="s">
        <v>2</v>
      </c>
    </row>
    <row r="4">
      <c r="C4" s="4"/>
    </row>
    <row r="5">
      <c r="A5" s="40"/>
      <c r="B5" s="9" t="s">
        <v>3</v>
      </c>
      <c r="C5" s="10"/>
      <c r="D5" s="11"/>
      <c r="E5" s="11"/>
      <c r="F5" s="11"/>
      <c r="G5" s="11"/>
      <c r="H5" s="11"/>
      <c r="I5" s="32"/>
    </row>
    <row r="6">
      <c r="C6" s="4"/>
    </row>
    <row r="7">
      <c r="A7" s="12"/>
      <c r="B7" s="12" t="s">
        <v>4</v>
      </c>
      <c r="C7" s="35" t="s">
        <v>5</v>
      </c>
      <c r="D7" s="14">
        <v>150.0</v>
      </c>
      <c r="E7" s="18" t="s">
        <v>6</v>
      </c>
    </row>
    <row r="8">
      <c r="A8" s="12"/>
      <c r="B8" s="12" t="s">
        <v>7</v>
      </c>
      <c r="C8" s="35" t="s">
        <v>5</v>
      </c>
      <c r="D8" s="41">
        <v>50.0</v>
      </c>
      <c r="E8" s="18" t="s">
        <v>6</v>
      </c>
    </row>
    <row r="9">
      <c r="A9" s="12"/>
      <c r="B9" s="12" t="s">
        <v>8</v>
      </c>
      <c r="C9" s="35" t="s">
        <v>9</v>
      </c>
      <c r="D9" s="42">
        <v>0.02</v>
      </c>
      <c r="E9" s="18" t="s">
        <v>10</v>
      </c>
    </row>
    <row r="10">
      <c r="A10" s="12"/>
      <c r="B10" s="12" t="s">
        <v>11</v>
      </c>
      <c r="C10" s="35" t="s">
        <v>5</v>
      </c>
      <c r="D10" s="41">
        <v>10.0</v>
      </c>
      <c r="E10" s="18" t="s">
        <v>6</v>
      </c>
    </row>
    <row r="11">
      <c r="A11" s="12"/>
      <c r="B11" s="12" t="s">
        <v>12</v>
      </c>
      <c r="C11" s="35" t="s">
        <v>9</v>
      </c>
      <c r="D11" s="42">
        <v>0.02</v>
      </c>
      <c r="E11" s="18"/>
    </row>
    <row r="12">
      <c r="A12" s="12"/>
      <c r="B12" s="16" t="s">
        <v>37</v>
      </c>
      <c r="C12" s="13" t="s">
        <v>9</v>
      </c>
      <c r="D12" s="17">
        <v>0.01</v>
      </c>
      <c r="E12" s="18"/>
    </row>
    <row r="13">
      <c r="A13" s="12"/>
      <c r="B13" s="12" t="s">
        <v>13</v>
      </c>
      <c r="C13" s="35" t="s">
        <v>5</v>
      </c>
      <c r="D13" s="41">
        <v>1.5</v>
      </c>
      <c r="E13" s="18"/>
    </row>
    <row r="14">
      <c r="C14" s="4"/>
    </row>
    <row r="15">
      <c r="A15" s="40"/>
      <c r="B15" s="9" t="s">
        <v>14</v>
      </c>
      <c r="C15" s="10"/>
      <c r="D15" s="11"/>
      <c r="E15" s="11"/>
      <c r="F15" s="11"/>
      <c r="G15" s="11"/>
      <c r="H15" s="11"/>
      <c r="I15" s="32"/>
    </row>
    <row r="16">
      <c r="C16" s="4"/>
    </row>
    <row r="17">
      <c r="A17" s="12"/>
      <c r="B17" s="12" t="s">
        <v>15</v>
      </c>
      <c r="C17" s="35" t="s">
        <v>5</v>
      </c>
      <c r="D17" s="29">
        <v>10000.0</v>
      </c>
      <c r="E17" s="19">
        <f t="shared" ref="E17:H17" si="1">D17+10000</f>
        <v>20000</v>
      </c>
      <c r="F17" s="19">
        <f t="shared" si="1"/>
        <v>30000</v>
      </c>
      <c r="G17" s="19">
        <f t="shared" si="1"/>
        <v>40000</v>
      </c>
      <c r="H17" s="19">
        <f t="shared" si="1"/>
        <v>50000</v>
      </c>
    </row>
    <row r="18">
      <c r="A18" s="12"/>
      <c r="B18" s="16" t="s">
        <v>38</v>
      </c>
      <c r="C18" s="35" t="s">
        <v>17</v>
      </c>
      <c r="D18" s="20">
        <f t="shared" ref="D18:H18" si="2">D17/$D13</f>
        <v>6666.666667</v>
      </c>
      <c r="E18" s="20">
        <f t="shared" si="2"/>
        <v>13333.33333</v>
      </c>
      <c r="F18" s="20">
        <f t="shared" si="2"/>
        <v>20000</v>
      </c>
      <c r="G18" s="20">
        <f t="shared" si="2"/>
        <v>26666.66667</v>
      </c>
      <c r="H18" s="20">
        <f t="shared" si="2"/>
        <v>33333.33333</v>
      </c>
    </row>
    <row r="19">
      <c r="A19" s="12"/>
      <c r="B19" s="16" t="s">
        <v>39</v>
      </c>
      <c r="C19" s="35" t="s">
        <v>17</v>
      </c>
      <c r="D19" s="20">
        <f t="shared" ref="D19:H19" si="3">D18*$D11</f>
        <v>133.3333333</v>
      </c>
      <c r="E19" s="20">
        <f t="shared" si="3"/>
        <v>266.6666667</v>
      </c>
      <c r="F19" s="20">
        <f t="shared" si="3"/>
        <v>400</v>
      </c>
      <c r="G19" s="20">
        <f t="shared" si="3"/>
        <v>533.3333333</v>
      </c>
      <c r="H19" s="20">
        <f t="shared" si="3"/>
        <v>666.6666667</v>
      </c>
    </row>
    <row r="20">
      <c r="C20" s="4"/>
    </row>
    <row r="21">
      <c r="A21" s="12"/>
      <c r="B21" s="12" t="s">
        <v>40</v>
      </c>
      <c r="C21" s="13" t="s">
        <v>17</v>
      </c>
      <c r="D21" s="29">
        <v>5000.0</v>
      </c>
      <c r="E21" s="29">
        <v>5000.0</v>
      </c>
      <c r="F21" s="29">
        <v>5000.0</v>
      </c>
      <c r="G21" s="29">
        <v>5000.0</v>
      </c>
      <c r="H21" s="29">
        <v>5000.0</v>
      </c>
    </row>
    <row r="22">
      <c r="A22" s="12"/>
      <c r="B22" s="16" t="s">
        <v>41</v>
      </c>
      <c r="C22" s="13" t="s">
        <v>17</v>
      </c>
      <c r="D22" s="20">
        <f t="shared" ref="D22:H22" si="4">D21*$D12</f>
        <v>50</v>
      </c>
      <c r="E22" s="20">
        <f t="shared" si="4"/>
        <v>50</v>
      </c>
      <c r="F22" s="20">
        <f t="shared" si="4"/>
        <v>50</v>
      </c>
      <c r="G22" s="20">
        <f t="shared" si="4"/>
        <v>50</v>
      </c>
      <c r="H22" s="20">
        <f t="shared" si="4"/>
        <v>50</v>
      </c>
    </row>
    <row r="23">
      <c r="C23" s="4"/>
    </row>
    <row r="24">
      <c r="A24" s="24"/>
      <c r="B24" s="21" t="s">
        <v>18</v>
      </c>
      <c r="C24" s="22" t="s">
        <v>17</v>
      </c>
      <c r="D24" s="27">
        <f t="shared" ref="D24:H24" si="5">D19+D22</f>
        <v>183.3333333</v>
      </c>
      <c r="E24" s="27">
        <f t="shared" si="5"/>
        <v>316.6666667</v>
      </c>
      <c r="F24" s="27">
        <f t="shared" si="5"/>
        <v>450</v>
      </c>
      <c r="G24" s="27">
        <f t="shared" si="5"/>
        <v>583.3333333</v>
      </c>
      <c r="H24" s="27">
        <f t="shared" si="5"/>
        <v>716.6666667</v>
      </c>
      <c r="I24" s="43"/>
    </row>
    <row r="25">
      <c r="C25" s="39"/>
    </row>
    <row r="26">
      <c r="A26" s="40"/>
      <c r="B26" s="40" t="s">
        <v>19</v>
      </c>
      <c r="C26" s="10"/>
      <c r="D26" s="32"/>
      <c r="E26" s="32"/>
      <c r="F26" s="32"/>
      <c r="G26" s="32"/>
      <c r="H26" s="32"/>
      <c r="I26" s="32"/>
    </row>
    <row r="27">
      <c r="C27" s="4"/>
    </row>
    <row r="28">
      <c r="A28" s="24"/>
      <c r="B28" s="24" t="s">
        <v>20</v>
      </c>
      <c r="C28" s="25" t="s">
        <v>5</v>
      </c>
      <c r="D28" s="23">
        <f t="shared" ref="D28:H28" si="6">$D$7*D$24</f>
        <v>27500</v>
      </c>
      <c r="E28" s="23">
        <f t="shared" si="6"/>
        <v>47500</v>
      </c>
      <c r="F28" s="23">
        <f t="shared" si="6"/>
        <v>67500</v>
      </c>
      <c r="G28" s="23">
        <f t="shared" si="6"/>
        <v>87500</v>
      </c>
      <c r="H28" s="23">
        <f t="shared" si="6"/>
        <v>107500</v>
      </c>
      <c r="I28" s="26"/>
    </row>
    <row r="29">
      <c r="A29" s="12"/>
      <c r="B29" s="12" t="s">
        <v>21</v>
      </c>
      <c r="C29" s="13" t="s">
        <v>5</v>
      </c>
      <c r="D29" s="20">
        <f t="shared" ref="D29:H29" si="7">-$D8*D24</f>
        <v>-9166.666667</v>
      </c>
      <c r="E29" s="20">
        <f t="shared" si="7"/>
        <v>-15833.33333</v>
      </c>
      <c r="F29" s="20">
        <f t="shared" si="7"/>
        <v>-22500</v>
      </c>
      <c r="G29" s="20">
        <f t="shared" si="7"/>
        <v>-29166.66667</v>
      </c>
      <c r="H29" s="20">
        <f t="shared" si="7"/>
        <v>-35833.33333</v>
      </c>
      <c r="I29" s="44"/>
    </row>
    <row r="30">
      <c r="A30" s="12"/>
      <c r="B30" s="12" t="s">
        <v>8</v>
      </c>
      <c r="C30" s="35" t="s">
        <v>5</v>
      </c>
      <c r="D30" s="20">
        <f>-$D28*D9</f>
        <v>-550</v>
      </c>
      <c r="E30" s="20">
        <f t="shared" ref="E30:H30" si="8">-E28*$D9</f>
        <v>-950</v>
      </c>
      <c r="F30" s="20">
        <f t="shared" si="8"/>
        <v>-1350</v>
      </c>
      <c r="G30" s="20">
        <f t="shared" si="8"/>
        <v>-1750</v>
      </c>
      <c r="H30" s="20">
        <f t="shared" si="8"/>
        <v>-2150</v>
      </c>
      <c r="I30" s="44"/>
    </row>
    <row r="31">
      <c r="A31" s="24"/>
      <c r="B31" s="21" t="s">
        <v>22</v>
      </c>
      <c r="C31" s="25" t="s">
        <v>5</v>
      </c>
      <c r="D31" s="27">
        <f t="shared" ref="D31:H31" si="9">sum(D28:D30)</f>
        <v>17783.33333</v>
      </c>
      <c r="E31" s="27">
        <f t="shared" si="9"/>
        <v>30716.66667</v>
      </c>
      <c r="F31" s="27">
        <f t="shared" si="9"/>
        <v>43650</v>
      </c>
      <c r="G31" s="27">
        <f t="shared" si="9"/>
        <v>56583.33333</v>
      </c>
      <c r="H31" s="27">
        <f t="shared" si="9"/>
        <v>69516.66667</v>
      </c>
      <c r="I31" s="43"/>
    </row>
    <row r="32">
      <c r="A32" s="12"/>
      <c r="B32" s="16" t="s">
        <v>23</v>
      </c>
      <c r="C32" s="35" t="s">
        <v>5</v>
      </c>
      <c r="D32" s="20">
        <f t="shared" ref="D32:H32" si="10">-$D10*D24</f>
        <v>-1833.333333</v>
      </c>
      <c r="E32" s="20">
        <f t="shared" si="10"/>
        <v>-3166.666667</v>
      </c>
      <c r="F32" s="20">
        <f t="shared" si="10"/>
        <v>-4500</v>
      </c>
      <c r="G32" s="20">
        <f t="shared" si="10"/>
        <v>-5833.333333</v>
      </c>
      <c r="H32" s="20">
        <f t="shared" si="10"/>
        <v>-7166.666667</v>
      </c>
      <c r="I32" s="44"/>
    </row>
    <row r="33">
      <c r="A33" s="24"/>
      <c r="B33" s="21" t="s">
        <v>24</v>
      </c>
      <c r="C33" s="22" t="s">
        <v>5</v>
      </c>
      <c r="D33" s="27">
        <f t="shared" ref="D33:H33" si="11">D31+D32</f>
        <v>15950</v>
      </c>
      <c r="E33" s="27">
        <f t="shared" si="11"/>
        <v>27550</v>
      </c>
      <c r="F33" s="27">
        <f t="shared" si="11"/>
        <v>39150</v>
      </c>
      <c r="G33" s="27">
        <f t="shared" si="11"/>
        <v>50750</v>
      </c>
      <c r="H33" s="27">
        <f t="shared" si="11"/>
        <v>62350</v>
      </c>
      <c r="I33" s="43"/>
    </row>
    <row r="34">
      <c r="A34" s="12"/>
      <c r="B34" s="12" t="s">
        <v>25</v>
      </c>
      <c r="C34" s="35" t="s">
        <v>5</v>
      </c>
      <c r="D34" s="28">
        <f t="shared" ref="D34:H34" si="12">-D17</f>
        <v>-10000</v>
      </c>
      <c r="E34" s="28">
        <f t="shared" si="12"/>
        <v>-20000</v>
      </c>
      <c r="F34" s="28">
        <f t="shared" si="12"/>
        <v>-30000</v>
      </c>
      <c r="G34" s="28">
        <f t="shared" si="12"/>
        <v>-40000</v>
      </c>
      <c r="H34" s="28">
        <f t="shared" si="12"/>
        <v>-50000</v>
      </c>
    </row>
    <row r="35">
      <c r="A35" s="12"/>
      <c r="B35" s="12" t="s">
        <v>26</v>
      </c>
      <c r="C35" s="35" t="s">
        <v>5</v>
      </c>
      <c r="D35" s="29">
        <v>-10000.0</v>
      </c>
      <c r="E35" s="29">
        <v>-10000.0</v>
      </c>
      <c r="F35" s="29">
        <v>-10000.0</v>
      </c>
      <c r="G35" s="29">
        <v>-10000.0</v>
      </c>
      <c r="H35" s="29">
        <v>-10000.0</v>
      </c>
      <c r="I35" s="45"/>
    </row>
    <row r="36">
      <c r="A36" s="24"/>
      <c r="B36" s="24" t="s">
        <v>27</v>
      </c>
      <c r="C36" s="25" t="s">
        <v>5</v>
      </c>
      <c r="D36" s="27">
        <f t="shared" ref="D36:H36" si="13">sum(D33:D35)</f>
        <v>-4050</v>
      </c>
      <c r="E36" s="27">
        <f t="shared" si="13"/>
        <v>-2450</v>
      </c>
      <c r="F36" s="27">
        <f t="shared" si="13"/>
        <v>-850</v>
      </c>
      <c r="G36" s="27">
        <f t="shared" si="13"/>
        <v>750</v>
      </c>
      <c r="H36" s="27">
        <f t="shared" si="13"/>
        <v>2350</v>
      </c>
      <c r="I36" s="43"/>
    </row>
    <row r="37">
      <c r="C37" s="4"/>
    </row>
    <row r="38">
      <c r="A38" s="40"/>
      <c r="B38" s="9" t="s">
        <v>28</v>
      </c>
      <c r="C38" s="10"/>
      <c r="D38" s="11"/>
      <c r="E38" s="11"/>
      <c r="F38" s="11"/>
      <c r="G38" s="11"/>
      <c r="H38" s="11"/>
      <c r="I38" s="32"/>
    </row>
    <row r="39">
      <c r="A39" s="12"/>
      <c r="B39" s="12"/>
      <c r="C39" s="35"/>
      <c r="D39" s="46"/>
      <c r="E39" s="46"/>
      <c r="F39" s="46"/>
      <c r="G39" s="46"/>
      <c r="H39" s="46"/>
      <c r="I39" s="46"/>
    </row>
    <row r="40">
      <c r="A40" s="24"/>
      <c r="B40" s="21" t="s">
        <v>29</v>
      </c>
      <c r="C40" s="22" t="s">
        <v>5</v>
      </c>
      <c r="D40" s="31">
        <f t="shared" ref="D40:H40" si="14">D17/D19</f>
        <v>75</v>
      </c>
      <c r="E40" s="31">
        <f t="shared" si="14"/>
        <v>75</v>
      </c>
      <c r="F40" s="31">
        <f t="shared" si="14"/>
        <v>75</v>
      </c>
      <c r="G40" s="31">
        <f t="shared" si="14"/>
        <v>75</v>
      </c>
      <c r="H40" s="31">
        <f t="shared" si="14"/>
        <v>75</v>
      </c>
      <c r="I40" s="31"/>
    </row>
    <row r="41">
      <c r="A41" s="24"/>
      <c r="B41" s="21" t="s">
        <v>30</v>
      </c>
      <c r="C41" s="22" t="s">
        <v>5</v>
      </c>
      <c r="D41" s="31">
        <f t="shared" ref="D41:H41" si="15">sum(D17,-D35)/D24</f>
        <v>109.0909091</v>
      </c>
      <c r="E41" s="31">
        <f t="shared" si="15"/>
        <v>94.73684211</v>
      </c>
      <c r="F41" s="31">
        <f t="shared" si="15"/>
        <v>88.88888889</v>
      </c>
      <c r="G41" s="31">
        <f t="shared" si="15"/>
        <v>85.71428571</v>
      </c>
      <c r="H41" s="31">
        <f t="shared" si="15"/>
        <v>83.72093023</v>
      </c>
      <c r="I41" s="31"/>
    </row>
    <row r="42">
      <c r="C42" s="39"/>
    </row>
    <row r="43">
      <c r="A43" s="40"/>
      <c r="B43" s="40" t="s">
        <v>31</v>
      </c>
      <c r="C43" s="10"/>
      <c r="D43" s="32"/>
      <c r="E43" s="32"/>
      <c r="F43" s="32"/>
      <c r="G43" s="32"/>
      <c r="H43" s="32"/>
      <c r="I43" s="32"/>
    </row>
    <row r="44">
      <c r="C44" s="39"/>
    </row>
    <row r="45">
      <c r="A45" s="24"/>
      <c r="B45" s="24" t="s">
        <v>32</v>
      </c>
      <c r="C45" s="22" t="s">
        <v>5</v>
      </c>
      <c r="D45" s="33">
        <f t="shared" ref="D45:H45" si="16">D33/D24</f>
        <v>87</v>
      </c>
      <c r="E45" s="33">
        <f t="shared" si="16"/>
        <v>87</v>
      </c>
      <c r="F45" s="33">
        <f t="shared" si="16"/>
        <v>87</v>
      </c>
      <c r="G45" s="33">
        <f t="shared" si="16"/>
        <v>87</v>
      </c>
      <c r="H45" s="33">
        <f t="shared" si="16"/>
        <v>87</v>
      </c>
      <c r="I45" s="33"/>
    </row>
    <row r="47">
      <c r="A47" s="12"/>
      <c r="B47" s="12" t="s">
        <v>24</v>
      </c>
      <c r="C47" s="13" t="s">
        <v>5</v>
      </c>
      <c r="D47" s="28">
        <f t="shared" ref="D47:H47" si="17">D33</f>
        <v>15950</v>
      </c>
      <c r="E47" s="28">
        <f t="shared" si="17"/>
        <v>27550</v>
      </c>
      <c r="F47" s="28">
        <f t="shared" si="17"/>
        <v>39150</v>
      </c>
      <c r="G47" s="28">
        <f t="shared" si="17"/>
        <v>50750</v>
      </c>
      <c r="H47" s="28">
        <f t="shared" si="17"/>
        <v>62350</v>
      </c>
      <c r="I47" s="28"/>
    </row>
    <row r="48">
      <c r="B48" s="34" t="str">
        <f>B35</f>
        <v>Marketing salaries</v>
      </c>
      <c r="C48" s="13" t="s">
        <v>5</v>
      </c>
      <c r="D48" s="28">
        <f t="shared" ref="D48:H48" si="18">D35</f>
        <v>-10000</v>
      </c>
      <c r="E48" s="28">
        <f t="shared" si="18"/>
        <v>-10000</v>
      </c>
      <c r="F48" s="28">
        <f t="shared" si="18"/>
        <v>-10000</v>
      </c>
      <c r="G48" s="28">
        <f t="shared" si="18"/>
        <v>-10000</v>
      </c>
      <c r="H48" s="28">
        <f t="shared" si="18"/>
        <v>-10000</v>
      </c>
    </row>
    <row r="49">
      <c r="A49" s="12"/>
      <c r="B49" s="12" t="s">
        <v>33</v>
      </c>
      <c r="C49" s="13" t="s">
        <v>5</v>
      </c>
      <c r="D49" s="28">
        <f t="shared" ref="D49:H49" si="19">D47+D48</f>
        <v>5950</v>
      </c>
      <c r="E49" s="28">
        <f t="shared" si="19"/>
        <v>17550</v>
      </c>
      <c r="F49" s="28">
        <f t="shared" si="19"/>
        <v>29150</v>
      </c>
      <c r="G49" s="28">
        <f t="shared" si="19"/>
        <v>40750</v>
      </c>
      <c r="H49" s="28">
        <f t="shared" si="19"/>
        <v>52350</v>
      </c>
    </row>
    <row r="50">
      <c r="A50" s="24"/>
      <c r="B50" s="24" t="s">
        <v>34</v>
      </c>
      <c r="C50" s="22" t="s">
        <v>5</v>
      </c>
      <c r="D50" s="33">
        <f t="shared" ref="D50:H50" si="20">D49/D19</f>
        <v>44.625</v>
      </c>
      <c r="E50" s="33">
        <f t="shared" si="20"/>
        <v>65.8125</v>
      </c>
      <c r="F50" s="33">
        <f t="shared" si="20"/>
        <v>72.875</v>
      </c>
      <c r="G50" s="33">
        <f t="shared" si="20"/>
        <v>76.40625</v>
      </c>
      <c r="H50" s="33">
        <f t="shared" si="20"/>
        <v>78.525</v>
      </c>
      <c r="I50" s="33"/>
    </row>
    <row r="51">
      <c r="C51" s="39"/>
    </row>
    <row r="52">
      <c r="B52" s="21" t="s">
        <v>35</v>
      </c>
      <c r="C52" s="22" t="s">
        <v>5</v>
      </c>
      <c r="D52" s="33">
        <f t="shared" ref="D52:H52" si="21">D50*$D11</f>
        <v>0.8925</v>
      </c>
      <c r="E52" s="33">
        <f t="shared" si="21"/>
        <v>1.31625</v>
      </c>
      <c r="F52" s="33">
        <f t="shared" si="21"/>
        <v>1.4575</v>
      </c>
      <c r="G52" s="33">
        <f t="shared" si="21"/>
        <v>1.528125</v>
      </c>
      <c r="H52" s="33">
        <f t="shared" si="21"/>
        <v>1.5705</v>
      </c>
      <c r="I52" s="47"/>
    </row>
    <row r="53">
      <c r="C53" s="4"/>
    </row>
  </sheetData>
  <hyperlinks>
    <hyperlink r:id="rId1" ref="F3"/>
  </hyperlinks>
  <drawing r:id="rId2"/>
</worksheet>
</file>